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rtes2.sharepoint.com/sites/msteams_8ec2f9_899472-MagdalenaBytniewska/Shared Documents/Magdalena Bytniewska/Bankowość i Ubezpieczenia/16 DOKUMENTY PROJEKTOWE/Regulamin i załączniki/3 NABÓR/"/>
    </mc:Choice>
  </mc:AlternateContent>
  <xr:revisionPtr revIDLastSave="452" documentId="8_{A96A5A91-1A0E-42D6-9051-C59DE732DDF8}" xr6:coauthVersionLast="47" xr6:coauthVersionMax="47" xr10:uidLastSave="{79235523-CE36-4921-9F9D-088C25B42CF4}"/>
  <workbookProtection workbookAlgorithmName="SHA-512" workbookHashValue="GzKgudaa+CHoUWTT0wUiHjvmZaIVGDGgGMIk75Zu9E4YG4EkSzLGOU9DzdL0bY5z28x2vAj/EX/w/1/ohcYqWQ==" workbookSaltValue="2B3sqhQBRGK91TOvX8/7LA==" workbookSpinCount="100000" lockStructure="1"/>
  <bookViews>
    <workbookView xWindow="28680" yWindow="-120" windowWidth="29040" windowHeight="15720" xr2:uid="{AFD76687-95B3-4010-9FC8-27BC14A0526C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C11" i="1"/>
  <c r="C12" i="1" s="1"/>
  <c r="C15" i="1" s="1"/>
  <c r="K10" i="1"/>
  <c r="G10" i="1"/>
  <c r="K9" i="1"/>
  <c r="G9" i="1"/>
  <c r="K8" i="1"/>
  <c r="G8" i="1"/>
  <c r="K11" i="1" l="1"/>
  <c r="K12" i="1" s="1"/>
  <c r="C16" i="1"/>
  <c r="C18" i="1" s="1"/>
  <c r="G11" i="1"/>
  <c r="G12" i="1" s="1"/>
  <c r="G16" i="1" s="1"/>
  <c r="G18" i="1" s="1"/>
  <c r="G15" i="1" l="1"/>
  <c r="K19" i="1"/>
  <c r="K15" i="1"/>
  <c r="K16" i="1" s="1"/>
  <c r="K17" i="1" s="1"/>
  <c r="K20" i="1" s="1"/>
  <c r="K21" i="1" s="1"/>
</calcChain>
</file>

<file path=xl/sharedStrings.xml><?xml version="1.0" encoding="utf-8"?>
<sst xmlns="http://schemas.openxmlformats.org/spreadsheetml/2006/main" count="36" uniqueCount="22">
  <si>
    <t>CERTES Sp. z o.o.</t>
  </si>
  <si>
    <t>liczba godzin usługi</t>
  </si>
  <si>
    <t>ilość uczestników</t>
  </si>
  <si>
    <t>koszt kwalifikowalny</t>
  </si>
  <si>
    <t>cena netto usługi + wnoszony wkład</t>
  </si>
  <si>
    <t>pomoc de minimis</t>
  </si>
  <si>
    <t>KALKULATOR dot. Wyliczenia WKŁADU WŁASNEGO przedsiębiorstwa w ramach projektu "Budowanie przewagi przez kompetencje – wsparcie rozwoju kwalifikacji kadr sektora Bankowość i Ubezpieczenia" nrFERS.01.03-IP.09-0098/25</t>
  </si>
  <si>
    <t>Po uzupełnieniu pól zaznaczonych kolorem żółtym kalkulator wyliczy wartość wkładu własnego i refundacji za usługę w 3 wariantach.</t>
  </si>
  <si>
    <t>WARIANT I - wkład własny w formie wynagrodzeń</t>
  </si>
  <si>
    <t>WARIANT II - wkład własny pieniężny</t>
  </si>
  <si>
    <t>WARIANT III - wkład mieszany</t>
  </si>
  <si>
    <t>koszt netto za godzinę usługi</t>
  </si>
  <si>
    <t>cena netto usługi</t>
  </si>
  <si>
    <t>wartość wkładu własnego w wynagrodzeniach (25%)</t>
  </si>
  <si>
    <t>wartość wkładu własnego w postaci opłaty (20%)</t>
  </si>
  <si>
    <t>maksymalny wkład własny w wynagrodzeniach (25%)</t>
  </si>
  <si>
    <t>ile firma wnosi wkładu w wynagrodzeniach</t>
  </si>
  <si>
    <t>refundacja</t>
  </si>
  <si>
    <t>WKŁAD WŁASNY ŁĄCZNY (20%)</t>
  </si>
  <si>
    <t>w tym wkład pieniężny (opłata)</t>
  </si>
  <si>
    <t>w tym wkład w wynagrodzeniach</t>
  </si>
  <si>
    <t>W ramach projektu obowiązują limity kwot dofinansowania zgodnie z zestawieniem maksymalnych stawek w Rekomendacjach RPK oraz SRK. Kwoty muszą także zgodne z zaakceptowaną przez Operatora Kartą usługi BUR.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</si>
</sst>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2"/>
      <color rgb="FFFFFFFF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2CC"/>
      </patternFill>
    </fill>
    <fill>
      <patternFill patternType="solid">
        <fgColor rgb="FF92D050"/>
        <bgColor rgb="FF0055A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justify" vertical="center"/>
    </xf>
    <xf numFmtId="0" fontId="2" fillId="0" borderId="0" xfId="0" applyFont="1"/>
    <xf numFmtId="44" fontId="5" fillId="0" borderId="0" xfId="1" applyFont="1" applyFill="1" applyBorder="1" applyProtection="1">
      <protection locked="0"/>
    </xf>
    <xf numFmtId="44" fontId="2" fillId="0" borderId="0" xfId="0" applyNumberFormat="1" applyFont="1" applyProtection="1">
      <protection hidden="1"/>
    </xf>
    <xf numFmtId="0" fontId="0" fillId="0" borderId="0" xfId="0" applyAlignment="1">
      <alignment vertical="top"/>
    </xf>
    <xf numFmtId="0" fontId="9" fillId="0" borderId="1" xfId="0" applyFont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/>
    <xf numFmtId="164" fontId="10" fillId="2" borderId="1" xfId="0" applyNumberFormat="1" applyFont="1" applyFill="1" applyBorder="1"/>
    <xf numFmtId="0" fontId="9" fillId="0" borderId="1" xfId="0" applyFont="1" applyBorder="1"/>
    <xf numFmtId="0" fontId="10" fillId="0" borderId="0" xfId="0" applyFont="1"/>
    <xf numFmtId="3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16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164" fontId="9" fillId="3" borderId="1" xfId="0" applyNumberFormat="1" applyFont="1" applyFill="1" applyBorder="1" applyProtection="1">
      <protection locked="0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4" borderId="0" xfId="0" applyFont="1" applyFill="1" applyAlignment="1">
      <alignment horizontal="center" vertical="center" wrapText="1"/>
    </xf>
    <xf numFmtId="0" fontId="0" fillId="5" borderId="0" xfId="0" applyFill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center"/>
    </xf>
    <xf numFmtId="0" fontId="2" fillId="0" borderId="0" xfId="0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7848F-9480-486B-A28D-4C40BAC468BA}">
  <dimension ref="A2:P30"/>
  <sheetViews>
    <sheetView tabSelected="1" view="pageBreakPreview" zoomScaleNormal="100" zoomScaleSheetLayoutView="100" workbookViewId="0">
      <selection activeCell="C11" sqref="C11"/>
    </sheetView>
  </sheetViews>
  <sheetFormatPr defaultRowHeight="14.4" x14ac:dyDescent="0.3"/>
  <cols>
    <col min="1" max="1" width="25.77734375" bestFit="1" customWidth="1"/>
    <col min="2" max="2" width="7.44140625" customWidth="1"/>
    <col min="3" max="3" width="15.21875" customWidth="1"/>
    <col min="4" max="4" width="4.109375" customWidth="1"/>
    <col min="5" max="5" width="27.77734375" customWidth="1"/>
    <col min="7" max="7" width="13.21875" customWidth="1"/>
    <col min="8" max="8" width="2.5546875" customWidth="1"/>
    <col min="9" max="9" width="35" customWidth="1"/>
    <col min="10" max="10" width="2.88671875" customWidth="1"/>
    <col min="11" max="11" width="12.77734375" bestFit="1" customWidth="1"/>
  </cols>
  <sheetData>
    <row r="2" spans="1:16" ht="15.6" x14ac:dyDescent="0.3">
      <c r="A2" s="21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6" ht="15.6" x14ac:dyDescent="0.3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6" ht="14.4" customHeight="1" x14ac:dyDescent="0.3">
      <c r="A4" s="27" t="s">
        <v>7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6" spans="1:16" ht="28.8" customHeight="1" x14ac:dyDescent="0.3">
      <c r="A6" s="23" t="s">
        <v>8</v>
      </c>
      <c r="B6" s="24"/>
      <c r="C6" s="24"/>
      <c r="E6" s="23" t="s">
        <v>9</v>
      </c>
      <c r="F6" s="24"/>
      <c r="G6" s="24"/>
      <c r="I6" s="23" t="s">
        <v>10</v>
      </c>
      <c r="J6" s="24"/>
      <c r="K6" s="24"/>
      <c r="P6" s="8"/>
    </row>
    <row r="7" spans="1:16" ht="15" customHeight="1" x14ac:dyDescent="0.3"/>
    <row r="8" spans="1:16" x14ac:dyDescent="0.3">
      <c r="A8" s="9" t="s">
        <v>1</v>
      </c>
      <c r="C8" s="18">
        <v>10</v>
      </c>
      <c r="E8" s="9" t="s">
        <v>1</v>
      </c>
      <c r="G8" s="10">
        <f>C8</f>
        <v>10</v>
      </c>
      <c r="I8" s="9" t="s">
        <v>1</v>
      </c>
      <c r="K8" s="10">
        <f>C8</f>
        <v>10</v>
      </c>
    </row>
    <row r="9" spans="1:16" x14ac:dyDescent="0.3">
      <c r="A9" s="9" t="s">
        <v>11</v>
      </c>
      <c r="C9" s="19">
        <v>100</v>
      </c>
      <c r="E9" s="9" t="s">
        <v>11</v>
      </c>
      <c r="G9" s="11">
        <f>C9</f>
        <v>100</v>
      </c>
      <c r="I9" s="9" t="s">
        <v>11</v>
      </c>
      <c r="K9" s="11">
        <f>C9</f>
        <v>100</v>
      </c>
    </row>
    <row r="10" spans="1:16" x14ac:dyDescent="0.3">
      <c r="A10" s="9" t="s">
        <v>2</v>
      </c>
      <c r="C10" s="18">
        <v>1</v>
      </c>
      <c r="E10" s="9" t="s">
        <v>2</v>
      </c>
      <c r="G10" s="10">
        <f>C10</f>
        <v>1</v>
      </c>
      <c r="I10" s="9" t="s">
        <v>2</v>
      </c>
      <c r="K10" s="10">
        <f>C10</f>
        <v>1</v>
      </c>
    </row>
    <row r="11" spans="1:16" x14ac:dyDescent="0.3">
      <c r="A11" s="12" t="s">
        <v>12</v>
      </c>
      <c r="C11" s="13">
        <f>C8*C9*C10</f>
        <v>1000</v>
      </c>
      <c r="E11" s="12" t="s">
        <v>12</v>
      </c>
      <c r="G11" s="13">
        <f>G8*G9*G10</f>
        <v>1000</v>
      </c>
      <c r="I11" s="12" t="s">
        <v>12</v>
      </c>
      <c r="K11" s="13">
        <f>K8*K9*K10</f>
        <v>1000</v>
      </c>
    </row>
    <row r="12" spans="1:16" x14ac:dyDescent="0.3">
      <c r="A12" s="14" t="s">
        <v>13</v>
      </c>
      <c r="C12" s="15">
        <f>C11*0.25</f>
        <v>250</v>
      </c>
      <c r="E12" s="14" t="s">
        <v>14</v>
      </c>
      <c r="G12" s="15">
        <f>G11*0.2</f>
        <v>200</v>
      </c>
      <c r="I12" s="14" t="s">
        <v>15</v>
      </c>
      <c r="K12" s="15">
        <f>K11*0.25</f>
        <v>250</v>
      </c>
    </row>
    <row r="14" spans="1:16" x14ac:dyDescent="0.3">
      <c r="I14" s="16" t="s">
        <v>16</v>
      </c>
      <c r="K14" s="20">
        <v>728</v>
      </c>
    </row>
    <row r="15" spans="1:16" x14ac:dyDescent="0.3">
      <c r="A15" s="14" t="s">
        <v>3</v>
      </c>
      <c r="C15" s="15">
        <f>C12+C11</f>
        <v>1250</v>
      </c>
      <c r="E15" s="14" t="s">
        <v>3</v>
      </c>
      <c r="G15" s="15">
        <f>G11</f>
        <v>1000</v>
      </c>
      <c r="I15" s="14" t="s">
        <v>4</v>
      </c>
      <c r="K15" s="15">
        <f>K11+MIN(K14, K12)</f>
        <v>1250</v>
      </c>
    </row>
    <row r="16" spans="1:16" x14ac:dyDescent="0.3">
      <c r="A16" s="14" t="s">
        <v>17</v>
      </c>
      <c r="C16" s="15">
        <f>C11</f>
        <v>1000</v>
      </c>
      <c r="E16" s="14" t="s">
        <v>17</v>
      </c>
      <c r="G16" s="15">
        <f>G11-G12</f>
        <v>800</v>
      </c>
      <c r="I16" s="14" t="s">
        <v>18</v>
      </c>
      <c r="K16" s="15">
        <f>K15*0.2</f>
        <v>250</v>
      </c>
    </row>
    <row r="17" spans="1:11" x14ac:dyDescent="0.3">
      <c r="I17" s="14" t="s">
        <v>19</v>
      </c>
      <c r="K17" s="15">
        <f>MAX(0, K16-MIN(K14, K12))</f>
        <v>0</v>
      </c>
    </row>
    <row r="18" spans="1:11" x14ac:dyDescent="0.3">
      <c r="A18" s="14" t="s">
        <v>5</v>
      </c>
      <c r="C18" s="15">
        <f>C16</f>
        <v>1000</v>
      </c>
      <c r="E18" s="14" t="s">
        <v>5</v>
      </c>
      <c r="G18" s="15">
        <f>G16</f>
        <v>800</v>
      </c>
      <c r="I18" s="17" t="s">
        <v>20</v>
      </c>
      <c r="K18" s="15">
        <f>K14</f>
        <v>728</v>
      </c>
    </row>
    <row r="19" spans="1:11" x14ac:dyDescent="0.3">
      <c r="I19" s="14" t="s">
        <v>3</v>
      </c>
      <c r="K19" s="15">
        <f>K11+MIN(K14, K12)</f>
        <v>1250</v>
      </c>
    </row>
    <row r="20" spans="1:11" x14ac:dyDescent="0.3">
      <c r="I20" s="14" t="s">
        <v>17</v>
      </c>
      <c r="K20" s="15">
        <f>K11-K17</f>
        <v>1000</v>
      </c>
    </row>
    <row r="21" spans="1:11" x14ac:dyDescent="0.3">
      <c r="I21" s="14" t="s">
        <v>5</v>
      </c>
      <c r="K21" s="15">
        <f>K20</f>
        <v>1000</v>
      </c>
    </row>
    <row r="22" spans="1:11" x14ac:dyDescent="0.3">
      <c r="A22" s="2"/>
      <c r="G22" s="6"/>
    </row>
    <row r="23" spans="1:11" x14ac:dyDescent="0.3">
      <c r="E23" s="5"/>
      <c r="G23" s="7"/>
    </row>
    <row r="25" spans="1:11" ht="124.2" customHeight="1" x14ac:dyDescent="0.3">
      <c r="A25" s="25" t="s">
        <v>21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x14ac:dyDescent="0.3">
      <c r="A26" s="4"/>
      <c r="D26" s="3"/>
      <c r="E26" s="3"/>
    </row>
    <row r="27" spans="1:11" x14ac:dyDescent="0.3">
      <c r="A27" s="2"/>
      <c r="D27" s="1"/>
      <c r="E27" s="1"/>
    </row>
    <row r="28" spans="1:11" x14ac:dyDescent="0.3">
      <c r="A28" s="2"/>
    </row>
    <row r="29" spans="1:11" x14ac:dyDescent="0.3">
      <c r="A29" s="4"/>
    </row>
    <row r="30" spans="1:11" ht="31.2" customHeight="1" x14ac:dyDescent="0.3">
      <c r="D30" s="1"/>
      <c r="E30" s="1"/>
    </row>
  </sheetData>
  <mergeCells count="7">
    <mergeCell ref="A25:K25"/>
    <mergeCell ref="A2:K2"/>
    <mergeCell ref="A4:K4"/>
    <mergeCell ref="A6:C6"/>
    <mergeCell ref="E6:G6"/>
    <mergeCell ref="I6:K6"/>
    <mergeCell ref="A3:K3"/>
  </mergeCells>
  <phoneticPr fontId="7" type="noConversion"/>
  <pageMargins left="1.2204724409448819" right="0.23622047244094491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b85c68-4d26-47d3-b58d-8b436d49e1a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C7BF96FAE8D4ABD6D15BE3D46D07D" ma:contentTypeVersion="9" ma:contentTypeDescription="Create a new document." ma:contentTypeScope="" ma:versionID="c77c930854f8519d11f78acdc4933378">
  <xsd:schema xmlns:xsd="http://www.w3.org/2001/XMLSchema" xmlns:xs="http://www.w3.org/2001/XMLSchema" xmlns:p="http://schemas.microsoft.com/office/2006/metadata/properties" xmlns:ns2="3ab85c68-4d26-47d3-b58d-8b436d49e1a0" targetNamespace="http://schemas.microsoft.com/office/2006/metadata/properties" ma:root="true" ma:fieldsID="3035fc69b17a512028eff0d90cc0c89d" ns2:_="">
    <xsd:import namespace="3ab85c68-4d26-47d3-b58d-8b436d49e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85c68-4d26-47d3-b58d-8b436d49e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b43e73-5050-41d3-af0c-d130cdeff8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F94345-04DE-466A-8D0C-56DE520AAC35}">
  <ds:schemaRefs>
    <ds:schemaRef ds:uri="http://schemas.microsoft.com/office/2006/metadata/properties"/>
    <ds:schemaRef ds:uri="http://schemas.microsoft.com/office/infopath/2007/PartnerControls"/>
    <ds:schemaRef ds:uri="4a80e8df-786f-42ee-897e-df7abb020f41"/>
    <ds:schemaRef ds:uri="3ab85c68-4d26-47d3-b58d-8b436d49e1a0"/>
  </ds:schemaRefs>
</ds:datastoreItem>
</file>

<file path=customXml/itemProps2.xml><?xml version="1.0" encoding="utf-8"?>
<ds:datastoreItem xmlns:ds="http://schemas.openxmlformats.org/officeDocument/2006/customXml" ds:itemID="{4A55FAB1-0B7B-4631-86EF-27BC4EF1D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b85c68-4d26-47d3-b58d-8b436d49e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363147-BC59-49EB-B425-4ED8661F3E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Wioletta Tańska</dc:creator>
  <cp:keywords/>
  <dc:description/>
  <cp:lastModifiedBy>Magdalena Bytniewska-Dziubak</cp:lastModifiedBy>
  <cp:revision/>
  <cp:lastPrinted>2026-08-24T12:49:25Z</cp:lastPrinted>
  <dcterms:created xsi:type="dcterms:W3CDTF">2024-01-16T07:30:14Z</dcterms:created>
  <dcterms:modified xsi:type="dcterms:W3CDTF">2026-09-11T06:36:02Z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0x010100D6DC7BF96FAE8D4ABD6D15BE3D46D07D</vt:lpwstr>
  </property>
  <property fmtid="{D5CDD505-2E9C-101B-9397-08002B2CF9AE}" pid="3" name="MediaServiceImageTags">
    <vt:lpwstr/>
  </property>
</Properties>
</file>